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INFORMACION PROGRAMATICA\"/>
    </mc:Choice>
  </mc:AlternateContent>
  <bookViews>
    <workbookView xWindow="0" yWindow="0" windowWidth="28800" windowHeight="1143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L30" i="1"/>
  <c r="K30" i="1"/>
  <c r="I30" i="1"/>
  <c r="H30" i="1"/>
  <c r="J29" i="1"/>
  <c r="N29" i="1" s="1"/>
  <c r="P28" i="1"/>
  <c r="N28" i="1"/>
  <c r="J28" i="1"/>
  <c r="P27" i="1"/>
  <c r="J27" i="1"/>
  <c r="N27" i="1" s="1"/>
  <c r="J26" i="1"/>
  <c r="P26" i="1" s="1"/>
  <c r="P25" i="1"/>
  <c r="O25" i="1"/>
  <c r="N25" i="1"/>
  <c r="J25" i="1"/>
  <c r="O24" i="1"/>
  <c r="J24" i="1"/>
  <c r="N24" i="1" s="1"/>
  <c r="P23" i="1"/>
  <c r="O23" i="1"/>
  <c r="N23" i="1"/>
  <c r="J23" i="1"/>
  <c r="O22" i="1"/>
  <c r="J22" i="1"/>
  <c r="N22" i="1" s="1"/>
  <c r="P21" i="1"/>
  <c r="O21" i="1"/>
  <c r="J21" i="1"/>
  <c r="N21" i="1" s="1"/>
  <c r="O20" i="1"/>
  <c r="J20" i="1"/>
  <c r="N20" i="1" s="1"/>
  <c r="P19" i="1"/>
  <c r="O19" i="1"/>
  <c r="J19" i="1"/>
  <c r="N19" i="1" s="1"/>
  <c r="O18" i="1"/>
  <c r="J18" i="1"/>
  <c r="N18" i="1" s="1"/>
  <c r="P17" i="1"/>
  <c r="O17" i="1"/>
  <c r="J17" i="1"/>
  <c r="N17" i="1" s="1"/>
  <c r="O16" i="1"/>
  <c r="J16" i="1"/>
  <c r="N16" i="1" s="1"/>
  <c r="P15" i="1"/>
  <c r="O15" i="1"/>
  <c r="J15" i="1"/>
  <c r="N15" i="1" s="1"/>
  <c r="O14" i="1"/>
  <c r="J14" i="1"/>
  <c r="N14" i="1" s="1"/>
  <c r="P13" i="1"/>
  <c r="O13" i="1"/>
  <c r="J13" i="1"/>
  <c r="J30" i="1" s="1"/>
  <c r="N12" i="1"/>
  <c r="M11" i="1"/>
  <c r="L11" i="1"/>
  <c r="K11" i="1"/>
  <c r="O11" i="1" s="1"/>
  <c r="I11" i="1"/>
  <c r="H11" i="1"/>
  <c r="P24" i="1" l="1"/>
  <c r="P29" i="1"/>
  <c r="P14" i="1"/>
  <c r="P16" i="1"/>
  <c r="P18" i="1"/>
  <c r="P20" i="1"/>
  <c r="J11" i="1"/>
  <c r="N13" i="1"/>
  <c r="N30" i="1" s="1"/>
  <c r="N26" i="1"/>
  <c r="N11" i="1" l="1"/>
  <c r="P11" i="1"/>
</calcChain>
</file>

<file path=xl/comments1.xml><?xml version="1.0" encoding="utf-8"?>
<comments xmlns="http://schemas.openxmlformats.org/spreadsheetml/2006/main">
  <authors>
    <author>DGCG</author>
    <author>Compras</author>
  </authors>
  <commentList>
    <comment ref="N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P22" authorId="1" shapeId="0">
      <text>
        <r>
          <rPr>
            <b/>
            <sz val="9"/>
            <color indexed="81"/>
            <rFont val="Tahoma"/>
            <family val="2"/>
          </rPr>
          <t>Compras:
Esta tecleado</t>
        </r>
      </text>
    </comment>
  </commentList>
</comments>
</file>

<file path=xl/sharedStrings.xml><?xml version="1.0" encoding="utf-8"?>
<sst xmlns="http://schemas.openxmlformats.org/spreadsheetml/2006/main" count="76" uniqueCount="60">
  <si>
    <t>PROGRAMAS Y PROYECTOS DE INVERSIÓN</t>
  </si>
  <si>
    <t>Del 1 de Enero al 31 de Marzo de 2019</t>
  </si>
  <si>
    <t>Ente Público:</t>
  </si>
  <si>
    <t>INSTITUTO TECNOLÓGICO SUPERIOR DE PURÍSIMA DEL RINCÓN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</si>
  <si>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</si>
  <si>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</si>
  <si>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</si>
  <si>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</si>
  <si>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</si>
  <si>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</si>
  <si>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</si>
  <si>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</si>
  <si>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</si>
  <si>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</si>
  <si>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Devengado</t>
  </si>
  <si>
    <t>Pagado</t>
  </si>
  <si>
    <t>Ejercido</t>
  </si>
  <si>
    <t>Devengado/ Aprobado</t>
  </si>
  <si>
    <t>Devengado/ Modificado</t>
  </si>
  <si>
    <t>3 = (1 + 2 )</t>
  </si>
  <si>
    <t>6 = ( 3 - 7 )</t>
  </si>
  <si>
    <t>5/1</t>
  </si>
  <si>
    <t>5/3</t>
  </si>
  <si>
    <t>ADMINISTRACION</t>
  </si>
  <si>
    <t>G1125</t>
  </si>
  <si>
    <t>Administración de lo</t>
  </si>
  <si>
    <t>3058</t>
  </si>
  <si>
    <t>G2106</t>
  </si>
  <si>
    <t>Dirección Estratégica</t>
  </si>
  <si>
    <t>P2109</t>
  </si>
  <si>
    <t>OPERACIÓN DE MANTENI</t>
  </si>
  <si>
    <t>P2112</t>
  </si>
  <si>
    <t>Gestión del proceso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</si>
  <si>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</si>
  <si>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</si>
  <si>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</si>
  <si>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</si>
  <si>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</si>
  <si>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</si>
  <si>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</si>
  <si>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</si>
  <si>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P2411</t>
  </si>
  <si>
    <t>Realización de  acti</t>
  </si>
  <si>
    <t>P2412</t>
  </si>
  <si>
    <t>Operación de incubad</t>
  </si>
  <si>
    <t>P2413</t>
  </si>
  <si>
    <t>Administración e imp</t>
  </si>
  <si>
    <t>P2554</t>
  </si>
  <si>
    <t>P2561</t>
  </si>
  <si>
    <t>Operación de otorgam</t>
  </si>
  <si>
    <t>P2880</t>
  </si>
  <si>
    <t>Adm. e Imp. ext. MD</t>
  </si>
  <si>
    <t>P2881</t>
  </si>
  <si>
    <t>Adm. e Imp. ext. SFR</t>
  </si>
  <si>
    <t>Q1470</t>
  </si>
  <si>
    <t>INSTITUTO TECNOLOGIC</t>
  </si>
  <si>
    <t>Q2901</t>
  </si>
  <si>
    <t>Infra ITESPR, M Dob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</si>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</sst>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0" borderId="12" xfId="1" applyFont="1" applyFill="1" applyBorder="1" applyAlignment="1">
      <alignment horizontal="right" vertical="top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0" fontId="3" fillId="0" borderId="10" xfId="0" applyFont="1" applyBorder="1"/>
    <xf numFmtId="0" fontId="3" fillId="0" borderId="11" xfId="0" applyFont="1" applyBorder="1"/>
    <xf numFmtId="49" fontId="3" fillId="3" borderId="0" xfId="0" applyNumberFormat="1" applyFont="1" applyFill="1" applyBorder="1" applyAlignment="1">
      <alignment horizontal="right" vertical="center" wrapText="1"/>
    </xf>
    <xf numFmtId="43" fontId="3" fillId="0" borderId="12" xfId="1" applyFont="1" applyBorder="1"/>
    <xf numFmtId="43" fontId="3" fillId="0" borderId="0" xfId="1" applyFont="1"/>
    <xf numFmtId="43" fontId="3" fillId="0" borderId="12" xfId="1" applyFont="1" applyFill="1" applyBorder="1" applyAlignment="1">
      <alignment horizontal="right" vertical="top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43" fontId="3" fillId="3" borderId="15" xfId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4" xfId="0" applyNumberFormat="1" applyFont="1" applyFill="1" applyBorder="1" applyAlignment="1">
      <alignment horizontal="right" vertical="center" wrapText="1"/>
    </xf>
    <xf numFmtId="43" fontId="3" fillId="0" borderId="15" xfId="1" applyFont="1" applyFill="1" applyBorder="1" applyAlignment="1">
      <alignment horizontal="right" vertical="top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15" xfId="0" applyFont="1" applyFill="1" applyBorder="1" applyAlignment="1">
      <alignment horizontal="right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638170</xdr:colOff>
      <xdr:row>34</xdr:row>
      <xdr:rowOff>152400</xdr:rowOff>
    </xdr:from>
    <xdr:to>
      <xdr:col>12</xdr:col>
      <xdr:colOff>314325</xdr:colOff>
      <xdr:row>39</xdr:row>
      <xdr:rowOff>152398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8067670" y="6124575"/>
          <a:ext cx="2790830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5</xdr:col>
      <xdr:colOff>419101</xdr:colOff>
      <xdr:row>34</xdr:row>
      <xdr:rowOff>154287</xdr:rowOff>
    </xdr:from>
    <xdr:to>
      <xdr:col>7</xdr:col>
      <xdr:colOff>828676</xdr:colOff>
      <xdr:row>39</xdr:row>
      <xdr:rowOff>154286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3629026" y="6126462"/>
          <a:ext cx="25431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P40"/>
  <sheetViews>
    <sheetView showGridLines="0" tabSelected="1" showWhiteSpace="0" view="pageLayout" zoomScaleNormal="85" workbookViewId="0">
      <selection activeCell="L8" sqref="L8"/>
    </sheetView>
  </sheetViews>
  <sheetFormatPr baseColWidth="10" defaultRowHeight="12.75" x14ac:dyDescent="0.2"/>
  <cols>
    <col min="1" max="1" width="2.140625" style="1" customWidth="1"/>
    <col min="2" max="3" width="3.7109375" style="2" customWidth="1"/>
    <col min="4" max="4" width="21.7109375" style="2" customWidth="1"/>
    <col min="5" max="5" width="13.5703125" style="2" customWidth="1"/>
    <col min="6" max="6" width="22.28515625" style="2" customWidth="1"/>
    <col min="7" max="7" width="7.42578125" style="2" customWidth="1"/>
    <col min="8" max="8" width="13.7109375" style="2" customWidth="1"/>
    <col min="9" max="9" width="15.42578125" style="2" customWidth="1"/>
    <col min="10" max="10" width="14.5703125" style="2" customWidth="1"/>
    <col min="11" max="11" width="14.85546875" style="2" customWidth="1"/>
    <col min="12" max="12" width="14" style="2" customWidth="1"/>
    <col min="13" max="13" width="13.5703125" style="2" customWidth="1"/>
    <col min="14" max="14" width="14.85546875" style="2" customWidth="1"/>
    <col min="15" max="15" width="12.85546875" style="1" customWidth="1"/>
    <col min="16" max="16" width="11.140625" style="2" customWidth="1"/>
    <col min="17" max="17" width="7.140625" style="2" customWidth="1"/>
    <col min="18" max="16384" width="11.42578125" style="2"/>
  </cols>
  <sheetData>
    <row r="1" spans="2:16" ht="6" customHeight="1" x14ac:dyDescent="0.2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2:16" ht="13.5" customHeight="1" x14ac:dyDescent="0.2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2:16" ht="20.25" customHeight="1" x14ac:dyDescent="0.2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2:16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6" s="1" customFormat="1" ht="24" customHeight="1" x14ac:dyDescent="0.2">
      <c r="D5" s="4" t="s">
        <v>2</v>
      </c>
      <c r="E5" s="5" t="s">
        <v>3</v>
      </c>
      <c r="F5" s="5"/>
      <c r="G5" s="6"/>
      <c r="H5" s="5"/>
      <c r="I5" s="5"/>
      <c r="J5" s="5"/>
      <c r="K5" s="7"/>
      <c r="L5" s="7"/>
      <c r="M5" s="8"/>
      <c r="N5" s="3"/>
    </row>
    <row r="6" spans="2:16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6" ht="15" customHeight="1" x14ac:dyDescent="0.2">
      <c r="B7" s="74" t="s">
        <v>4</v>
      </c>
      <c r="C7" s="75"/>
      <c r="D7" s="76"/>
      <c r="E7" s="83" t="s">
        <v>5</v>
      </c>
      <c r="F7" s="9"/>
      <c r="G7" s="83" t="s">
        <v>6</v>
      </c>
      <c r="H7" s="86" t="s">
        <v>7</v>
      </c>
      <c r="I7" s="87"/>
      <c r="J7" s="87"/>
      <c r="K7" s="87"/>
      <c r="L7" s="87"/>
      <c r="M7" s="88"/>
      <c r="N7" s="89" t="s">
        <v>8</v>
      </c>
      <c r="O7" s="62" t="s">
        <v>9</v>
      </c>
      <c r="P7" s="63"/>
    </row>
    <row r="8" spans="2:16" ht="38.25" x14ac:dyDescent="0.2">
      <c r="B8" s="77"/>
      <c r="C8" s="78"/>
      <c r="D8" s="79"/>
      <c r="E8" s="84"/>
      <c r="F8" s="10" t="s">
        <v>10</v>
      </c>
      <c r="G8" s="84"/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89"/>
      <c r="O8" s="12" t="s">
        <v>17</v>
      </c>
      <c r="P8" s="12" t="s">
        <v>18</v>
      </c>
    </row>
    <row r="9" spans="2:16" ht="15.75" customHeight="1" x14ac:dyDescent="0.2">
      <c r="B9" s="80"/>
      <c r="C9" s="81"/>
      <c r="D9" s="82"/>
      <c r="E9" s="85"/>
      <c r="F9" s="13"/>
      <c r="G9" s="85"/>
      <c r="H9" s="11">
        <v>1</v>
      </c>
      <c r="I9" s="11">
        <v>2</v>
      </c>
      <c r="J9" s="11" t="s">
        <v>19</v>
      </c>
      <c r="K9" s="11">
        <v>5</v>
      </c>
      <c r="L9" s="11">
        <v>6</v>
      </c>
      <c r="M9" s="11">
        <v>7</v>
      </c>
      <c r="N9" s="11" t="s">
        <v>20</v>
      </c>
      <c r="O9" s="14" t="s">
        <v>21</v>
      </c>
      <c r="P9" s="14" t="s">
        <v>22</v>
      </c>
    </row>
    <row r="10" spans="2:16" ht="15" customHeight="1" x14ac:dyDescent="0.2">
      <c r="B10" s="64"/>
      <c r="C10" s="65"/>
      <c r="D10" s="66"/>
      <c r="E10" s="15"/>
      <c r="F10" s="15"/>
      <c r="G10" s="16"/>
      <c r="H10" s="16"/>
      <c r="I10" s="16"/>
      <c r="J10" s="16"/>
      <c r="K10" s="17"/>
      <c r="L10" s="17"/>
      <c r="M10" s="15"/>
      <c r="N10" s="16"/>
      <c r="O10" s="18"/>
      <c r="P10" s="19"/>
    </row>
    <row r="11" spans="2:16" x14ac:dyDescent="0.2">
      <c r="B11" s="20"/>
      <c r="C11" s="67"/>
      <c r="D11" s="68"/>
      <c r="E11" s="21"/>
      <c r="F11" s="21"/>
      <c r="G11" s="22"/>
      <c r="H11" s="23">
        <f t="shared" ref="H11:M11" si="0">SUM(H13:H29)</f>
        <v>20631070.600000005</v>
      </c>
      <c r="I11" s="23">
        <f t="shared" si="0"/>
        <v>78249655.159999996</v>
      </c>
      <c r="J11" s="23">
        <f t="shared" si="0"/>
        <v>98880725.75999999</v>
      </c>
      <c r="K11" s="23">
        <f t="shared" si="0"/>
        <v>11408651.239999998</v>
      </c>
      <c r="L11" s="23">
        <f t="shared" si="0"/>
        <v>9577019.5299999993</v>
      </c>
      <c r="M11" s="23">
        <f t="shared" si="0"/>
        <v>28369987.34</v>
      </c>
      <c r="N11" s="24">
        <f>+J11-M11</f>
        <v>70510738.419999987</v>
      </c>
      <c r="O11" s="25">
        <f>K11/H11</f>
        <v>0.55298396584421539</v>
      </c>
      <c r="P11" s="26">
        <f>K11/J11</f>
        <v>0.11537790759839989</v>
      </c>
    </row>
    <row r="12" spans="2:16" x14ac:dyDescent="0.2">
      <c r="B12" s="20"/>
      <c r="C12" s="27"/>
      <c r="D12" s="28" t="s">
        <v>23</v>
      </c>
      <c r="E12" s="15"/>
      <c r="F12" s="15"/>
      <c r="G12" s="29"/>
      <c r="H12" s="30"/>
      <c r="I12" s="30"/>
      <c r="J12" s="31"/>
      <c r="K12" s="30"/>
      <c r="L12" s="30"/>
      <c r="M12" s="31"/>
      <c r="N12" s="30">
        <f>+J12-K12</f>
        <v>0</v>
      </c>
      <c r="O12" s="25"/>
      <c r="P12" s="26"/>
    </row>
    <row r="13" spans="2:16" x14ac:dyDescent="0.2">
      <c r="B13" s="32"/>
      <c r="C13" s="27"/>
      <c r="D13" s="28"/>
      <c r="E13" s="19" t="s">
        <v>24</v>
      </c>
      <c r="F13" s="33" t="s">
        <v>25</v>
      </c>
      <c r="G13" s="34" t="s">
        <v>26</v>
      </c>
      <c r="H13" s="35">
        <v>3414797.45</v>
      </c>
      <c r="I13" s="35">
        <v>3470568.17</v>
      </c>
      <c r="J13" s="31">
        <f t="shared" ref="J13:J29" si="1">+H13+I13</f>
        <v>6885365.6200000001</v>
      </c>
      <c r="K13" s="35">
        <v>182079.35999999999</v>
      </c>
      <c r="L13" s="35">
        <v>947055.83</v>
      </c>
      <c r="M13" s="36">
        <v>1235170.6299999999</v>
      </c>
      <c r="N13" s="37">
        <f>+J13-M13</f>
        <v>5650194.9900000002</v>
      </c>
      <c r="O13" s="25">
        <f t="shared" ref="O13:O25" si="2">K13/H13</f>
        <v>5.332069109984839E-2</v>
      </c>
      <c r="P13" s="26">
        <f t="shared" ref="P13:P21" si="3">K13/J13</f>
        <v>2.6444399622165597E-2</v>
      </c>
    </row>
    <row r="14" spans="2:16" x14ac:dyDescent="0.2">
      <c r="B14" s="32"/>
      <c r="C14" s="67"/>
      <c r="D14" s="68"/>
      <c r="E14" s="19" t="s">
        <v>27</v>
      </c>
      <c r="F14" s="33" t="s">
        <v>28</v>
      </c>
      <c r="G14" s="34" t="s">
        <v>26</v>
      </c>
      <c r="H14" s="35">
        <v>1324695.1100000001</v>
      </c>
      <c r="I14" s="35">
        <v>1001614.47</v>
      </c>
      <c r="J14" s="31">
        <f t="shared" si="1"/>
        <v>2326309.58</v>
      </c>
      <c r="K14" s="35">
        <v>33255.18</v>
      </c>
      <c r="L14" s="35">
        <v>352407.4</v>
      </c>
      <c r="M14" s="36">
        <v>410594.46</v>
      </c>
      <c r="N14" s="37">
        <f t="shared" ref="N14:N29" si="4">+J14-M14</f>
        <v>1915715.12</v>
      </c>
      <c r="O14" s="25">
        <f t="shared" si="2"/>
        <v>2.5104025635000644E-2</v>
      </c>
      <c r="P14" s="26">
        <f t="shared" si="3"/>
        <v>1.4295251279496515E-2</v>
      </c>
    </row>
    <row r="15" spans="2:16" x14ac:dyDescent="0.2">
      <c r="B15" s="32"/>
      <c r="C15" s="27"/>
      <c r="D15" s="28"/>
      <c r="E15" s="19" t="s">
        <v>29</v>
      </c>
      <c r="F15" s="33" t="s">
        <v>30</v>
      </c>
      <c r="G15" s="34" t="s">
        <v>26</v>
      </c>
      <c r="H15" s="35">
        <v>1403445.05</v>
      </c>
      <c r="I15" s="35">
        <v>897566.6</v>
      </c>
      <c r="J15" s="31">
        <f t="shared" si="1"/>
        <v>2301011.65</v>
      </c>
      <c r="K15" s="35">
        <v>11326.03</v>
      </c>
      <c r="L15" s="35">
        <v>118835.31</v>
      </c>
      <c r="M15" s="36">
        <v>163034.14000000001</v>
      </c>
      <c r="N15" s="37">
        <f t="shared" si="4"/>
        <v>2137977.5099999998</v>
      </c>
      <c r="O15" s="25">
        <f t="shared" si="2"/>
        <v>8.0701627755215641E-3</v>
      </c>
      <c r="P15" s="26">
        <f t="shared" si="3"/>
        <v>4.9221958524199565E-3</v>
      </c>
    </row>
    <row r="16" spans="2:16" x14ac:dyDescent="0.2">
      <c r="B16" s="32"/>
      <c r="C16" s="27"/>
      <c r="D16" s="28"/>
      <c r="E16" s="19" t="s">
        <v>31</v>
      </c>
      <c r="F16" s="33" t="s">
        <v>32</v>
      </c>
      <c r="G16" s="34" t="s">
        <v>26</v>
      </c>
      <c r="H16" s="35">
        <v>373387.02</v>
      </c>
      <c r="I16" s="35">
        <v>373387.02</v>
      </c>
      <c r="J16" s="31">
        <f t="shared" si="1"/>
        <v>746774.04</v>
      </c>
      <c r="K16" s="35">
        <v>2489.7600000000002</v>
      </c>
      <c r="L16" s="35">
        <v>137159.98000000001</v>
      </c>
      <c r="M16" s="36">
        <v>149035.06</v>
      </c>
      <c r="N16" s="37">
        <f t="shared" si="4"/>
        <v>597738.98</v>
      </c>
      <c r="O16" s="25">
        <f t="shared" si="2"/>
        <v>6.66804111187368E-3</v>
      </c>
      <c r="P16" s="26">
        <f t="shared" si="3"/>
        <v>3.33402055593684E-3</v>
      </c>
    </row>
    <row r="17" spans="1:16" x14ac:dyDescent="0.2">
      <c r="B17" s="32"/>
      <c r="C17" s="27"/>
      <c r="D17" s="28"/>
      <c r="E17" s="19" t="s">
        <v>33</v>
      </c>
      <c r="F17" s="33" t="s">
        <v>34</v>
      </c>
      <c r="G17" s="34" t="s">
        <v>26</v>
      </c>
      <c r="H17" s="35">
        <v>838598.71</v>
      </c>
      <c r="I17" s="35">
        <v>788598.71</v>
      </c>
      <c r="J17" s="31">
        <f t="shared" si="1"/>
        <v>1627197.42</v>
      </c>
      <c r="K17" s="35">
        <v>4943.76</v>
      </c>
      <c r="L17" s="35">
        <v>275698.42</v>
      </c>
      <c r="M17" s="36">
        <v>300315.90000000002</v>
      </c>
      <c r="N17" s="37">
        <f t="shared" si="4"/>
        <v>1326881.52</v>
      </c>
      <c r="O17" s="25">
        <f t="shared" si="2"/>
        <v>5.8952630633071212E-3</v>
      </c>
      <c r="P17" s="26">
        <f t="shared" si="3"/>
        <v>3.0382054071840898E-3</v>
      </c>
    </row>
    <row r="18" spans="1:16" x14ac:dyDescent="0.2">
      <c r="B18" s="32"/>
      <c r="C18" s="27"/>
      <c r="D18" s="28"/>
      <c r="E18" s="19" t="s">
        <v>35</v>
      </c>
      <c r="F18" s="33" t="s">
        <v>36</v>
      </c>
      <c r="G18" s="34" t="s">
        <v>26</v>
      </c>
      <c r="H18" s="35">
        <v>479102.63</v>
      </c>
      <c r="I18" s="35">
        <v>434200.32000000001</v>
      </c>
      <c r="J18" s="31">
        <f t="shared" si="1"/>
        <v>913302.95</v>
      </c>
      <c r="K18" s="35">
        <v>2640.89</v>
      </c>
      <c r="L18" s="35">
        <v>146459.94</v>
      </c>
      <c r="M18" s="36">
        <v>159942.23000000001</v>
      </c>
      <c r="N18" s="37">
        <f t="shared" si="4"/>
        <v>753360.72</v>
      </c>
      <c r="O18" s="25">
        <f t="shared" si="2"/>
        <v>5.5121592632459563E-3</v>
      </c>
      <c r="P18" s="26">
        <f t="shared" si="3"/>
        <v>2.8915815940373344E-3</v>
      </c>
    </row>
    <row r="19" spans="1:16" x14ac:dyDescent="0.2">
      <c r="B19" s="32"/>
      <c r="C19" s="27"/>
      <c r="D19" s="28"/>
      <c r="E19" s="19" t="s">
        <v>37</v>
      </c>
      <c r="F19" s="33" t="s">
        <v>38</v>
      </c>
      <c r="G19" s="34" t="s">
        <v>26</v>
      </c>
      <c r="H19" s="35">
        <v>920561.79</v>
      </c>
      <c r="I19" s="35">
        <v>657896.89</v>
      </c>
      <c r="J19" s="31">
        <f t="shared" si="1"/>
        <v>1578458.6800000002</v>
      </c>
      <c r="K19" s="35">
        <v>6826.53</v>
      </c>
      <c r="L19" s="35">
        <v>233119.8</v>
      </c>
      <c r="M19" s="36">
        <v>295314.13</v>
      </c>
      <c r="N19" s="37">
        <f t="shared" si="4"/>
        <v>1283144.5500000003</v>
      </c>
      <c r="O19" s="25">
        <f t="shared" si="2"/>
        <v>7.4156130247378608E-3</v>
      </c>
      <c r="P19" s="26">
        <f t="shared" si="3"/>
        <v>4.3248075394662841E-3</v>
      </c>
    </row>
    <row r="20" spans="1:16" x14ac:dyDescent="0.2">
      <c r="B20" s="32"/>
      <c r="C20" s="27"/>
      <c r="D20" s="28"/>
      <c r="E20" s="19" t="s">
        <v>39</v>
      </c>
      <c r="F20" s="33" t="s">
        <v>40</v>
      </c>
      <c r="G20" s="34" t="s">
        <v>26</v>
      </c>
      <c r="H20" s="35">
        <v>145177.29999999999</v>
      </c>
      <c r="I20" s="35">
        <v>140788.62</v>
      </c>
      <c r="J20" s="31">
        <f t="shared" si="1"/>
        <v>285965.92</v>
      </c>
      <c r="K20" s="35">
        <v>913.42</v>
      </c>
      <c r="L20" s="35">
        <v>53449.08</v>
      </c>
      <c r="M20" s="36">
        <v>58074.34</v>
      </c>
      <c r="N20" s="37">
        <f t="shared" si="4"/>
        <v>227891.58</v>
      </c>
      <c r="O20" s="25">
        <f t="shared" si="2"/>
        <v>6.2917549782231796E-3</v>
      </c>
      <c r="P20" s="26">
        <f t="shared" si="3"/>
        <v>3.19415684218595E-3</v>
      </c>
    </row>
    <row r="21" spans="1:16" x14ac:dyDescent="0.2">
      <c r="B21" s="32"/>
      <c r="C21" s="27"/>
      <c r="D21" s="28"/>
      <c r="E21" s="19" t="s">
        <v>41</v>
      </c>
      <c r="F21" s="33" t="s">
        <v>42</v>
      </c>
      <c r="G21" s="34" t="s">
        <v>26</v>
      </c>
      <c r="H21" s="35">
        <v>253055.59</v>
      </c>
      <c r="I21" s="35">
        <v>245258.06</v>
      </c>
      <c r="J21" s="31">
        <f t="shared" si="1"/>
        <v>498313.65</v>
      </c>
      <c r="K21" s="35">
        <v>1622.89</v>
      </c>
      <c r="L21" s="35">
        <v>88281.600000000006</v>
      </c>
      <c r="M21" s="36">
        <v>95715.77</v>
      </c>
      <c r="N21" s="37">
        <f t="shared" si="4"/>
        <v>402597.88</v>
      </c>
      <c r="O21" s="25">
        <f t="shared" si="2"/>
        <v>6.4131758559453286E-3</v>
      </c>
      <c r="P21" s="26">
        <f t="shared" si="3"/>
        <v>3.2567640882404086E-3</v>
      </c>
    </row>
    <row r="22" spans="1:16" x14ac:dyDescent="0.2">
      <c r="B22" s="32"/>
      <c r="C22" s="27"/>
      <c r="D22" s="28"/>
      <c r="E22" s="19" t="s">
        <v>43</v>
      </c>
      <c r="F22" s="33" t="s">
        <v>44</v>
      </c>
      <c r="G22" s="34" t="s">
        <v>26</v>
      </c>
      <c r="H22" s="35">
        <v>1000</v>
      </c>
      <c r="I22" s="35">
        <v>1000</v>
      </c>
      <c r="J22" s="31">
        <f t="shared" si="1"/>
        <v>2000</v>
      </c>
      <c r="K22" s="35"/>
      <c r="L22" s="35"/>
      <c r="M22" s="36"/>
      <c r="N22" s="37">
        <f t="shared" si="4"/>
        <v>2000</v>
      </c>
      <c r="O22" s="25">
        <f t="shared" si="2"/>
        <v>0</v>
      </c>
      <c r="P22" s="26">
        <v>0</v>
      </c>
    </row>
    <row r="23" spans="1:16" x14ac:dyDescent="0.2">
      <c r="B23" s="32"/>
      <c r="C23" s="27"/>
      <c r="D23" s="28"/>
      <c r="E23" s="19" t="s">
        <v>45</v>
      </c>
      <c r="F23" s="33" t="s">
        <v>46</v>
      </c>
      <c r="G23" s="34" t="s">
        <v>26</v>
      </c>
      <c r="H23" s="35">
        <v>259055.59</v>
      </c>
      <c r="I23" s="35">
        <v>251258.06</v>
      </c>
      <c r="J23" s="31">
        <f t="shared" si="1"/>
        <v>510313.65</v>
      </c>
      <c r="K23" s="35">
        <v>1622.89</v>
      </c>
      <c r="L23" s="35">
        <v>88281.600000000006</v>
      </c>
      <c r="M23" s="36">
        <v>95715.77</v>
      </c>
      <c r="N23" s="37">
        <f t="shared" si="4"/>
        <v>414597.88</v>
      </c>
      <c r="O23" s="25">
        <f t="shared" si="2"/>
        <v>6.2646399562348767E-3</v>
      </c>
      <c r="P23" s="26">
        <f t="shared" ref="P23:P29" si="5">K23/J23</f>
        <v>3.1801814433143226E-3</v>
      </c>
    </row>
    <row r="24" spans="1:16" x14ac:dyDescent="0.2">
      <c r="B24" s="32"/>
      <c r="C24" s="27"/>
      <c r="D24" s="28"/>
      <c r="E24" s="19" t="s">
        <v>47</v>
      </c>
      <c r="F24" s="33" t="s">
        <v>46</v>
      </c>
      <c r="G24" s="34" t="s">
        <v>26</v>
      </c>
      <c r="H24" s="35">
        <v>10885007.630000001</v>
      </c>
      <c r="I24" s="35">
        <v>7682758.8899999997</v>
      </c>
      <c r="J24" s="31">
        <f t="shared" si="1"/>
        <v>18567766.52</v>
      </c>
      <c r="K24" s="35">
        <v>370653.08</v>
      </c>
      <c r="L24" s="35">
        <v>3946444.32</v>
      </c>
      <c r="M24" s="36">
        <v>4711117.5599999996</v>
      </c>
      <c r="N24" s="37">
        <f t="shared" si="4"/>
        <v>13856648.960000001</v>
      </c>
      <c r="O24" s="25">
        <f t="shared" si="2"/>
        <v>3.4051706034495449E-2</v>
      </c>
      <c r="P24" s="26">
        <f t="shared" si="5"/>
        <v>1.9962179059110661E-2</v>
      </c>
    </row>
    <row r="25" spans="1:16" x14ac:dyDescent="0.2">
      <c r="B25" s="32"/>
      <c r="C25" s="27"/>
      <c r="D25" s="28"/>
      <c r="E25" s="19" t="s">
        <v>48</v>
      </c>
      <c r="F25" s="33" t="s">
        <v>49</v>
      </c>
      <c r="G25" s="34" t="s">
        <v>26</v>
      </c>
      <c r="H25" s="35">
        <v>333186.73</v>
      </c>
      <c r="I25" s="35">
        <v>333186.73</v>
      </c>
      <c r="J25" s="31">
        <f t="shared" si="1"/>
        <v>666373.46</v>
      </c>
      <c r="K25" s="35">
        <v>2217.4</v>
      </c>
      <c r="L25" s="35">
        <v>123031.82</v>
      </c>
      <c r="M25" s="36">
        <v>133828.54</v>
      </c>
      <c r="N25" s="37">
        <f t="shared" si="4"/>
        <v>532544.91999999993</v>
      </c>
      <c r="O25" s="25">
        <f t="shared" si="2"/>
        <v>6.6551269914020888E-3</v>
      </c>
      <c r="P25" s="26">
        <f t="shared" si="5"/>
        <v>3.3275634957010444E-3</v>
      </c>
    </row>
    <row r="26" spans="1:16" x14ac:dyDescent="0.2">
      <c r="B26" s="32"/>
      <c r="C26" s="27"/>
      <c r="D26" s="28"/>
      <c r="E26" s="19" t="s">
        <v>50</v>
      </c>
      <c r="F26" s="33" t="s">
        <v>51</v>
      </c>
      <c r="G26" s="34" t="s">
        <v>26</v>
      </c>
      <c r="H26" s="35"/>
      <c r="I26" s="35">
        <v>249832</v>
      </c>
      <c r="J26" s="31">
        <f t="shared" si="1"/>
        <v>249832</v>
      </c>
      <c r="K26" s="35"/>
      <c r="L26" s="35"/>
      <c r="M26" s="36">
        <v>178568.73</v>
      </c>
      <c r="N26" s="37">
        <f t="shared" si="4"/>
        <v>71263.26999999999</v>
      </c>
      <c r="O26" s="25">
        <v>0</v>
      </c>
      <c r="P26" s="26">
        <f t="shared" si="5"/>
        <v>0</v>
      </c>
    </row>
    <row r="27" spans="1:16" x14ac:dyDescent="0.2">
      <c r="B27" s="32"/>
      <c r="C27" s="27"/>
      <c r="D27" s="28"/>
      <c r="E27" s="19" t="s">
        <v>52</v>
      </c>
      <c r="F27" s="33" t="s">
        <v>53</v>
      </c>
      <c r="G27" s="34" t="s">
        <v>26</v>
      </c>
      <c r="H27" s="35"/>
      <c r="I27" s="35">
        <v>248932</v>
      </c>
      <c r="J27" s="31">
        <f t="shared" si="1"/>
        <v>248932</v>
      </c>
      <c r="K27" s="35"/>
      <c r="L27" s="35"/>
      <c r="M27" s="36">
        <v>178568.73</v>
      </c>
      <c r="N27" s="37">
        <f t="shared" si="4"/>
        <v>70363.26999999999</v>
      </c>
      <c r="O27" s="25">
        <v>0</v>
      </c>
      <c r="P27" s="26">
        <f t="shared" si="5"/>
        <v>0</v>
      </c>
    </row>
    <row r="28" spans="1:16" x14ac:dyDescent="0.2">
      <c r="B28" s="32"/>
      <c r="C28" s="27"/>
      <c r="D28" s="28"/>
      <c r="E28" s="19" t="s">
        <v>54</v>
      </c>
      <c r="F28" s="33" t="s">
        <v>55</v>
      </c>
      <c r="G28" s="34" t="s">
        <v>26</v>
      </c>
      <c r="H28" s="35"/>
      <c r="I28" s="35">
        <v>51582808.079999998</v>
      </c>
      <c r="J28" s="31">
        <f t="shared" si="1"/>
        <v>51582808.079999998</v>
      </c>
      <c r="K28" s="35">
        <v>9635700.1699999999</v>
      </c>
      <c r="L28" s="35">
        <v>3066794.43</v>
      </c>
      <c r="M28" s="36">
        <v>19052631.469999999</v>
      </c>
      <c r="N28" s="37">
        <f t="shared" si="4"/>
        <v>32530176.609999999</v>
      </c>
      <c r="O28" s="25">
        <v>0</v>
      </c>
      <c r="P28" s="26">
        <f t="shared" si="5"/>
        <v>0.18680061300765075</v>
      </c>
    </row>
    <row r="29" spans="1:16" x14ac:dyDescent="0.2">
      <c r="B29" s="38"/>
      <c r="C29" s="39"/>
      <c r="D29" s="40"/>
      <c r="E29" s="41" t="s">
        <v>56</v>
      </c>
      <c r="F29" s="42" t="s">
        <v>57</v>
      </c>
      <c r="G29" s="43">
        <v>3058</v>
      </c>
      <c r="H29" s="44"/>
      <c r="I29" s="45">
        <v>9890000.5399999991</v>
      </c>
      <c r="J29" s="45">
        <f t="shared" si="1"/>
        <v>9890000.5399999991</v>
      </c>
      <c r="K29" s="46">
        <v>1152359.8799999999</v>
      </c>
      <c r="L29" s="46"/>
      <c r="M29" s="47">
        <v>1152359.8799999999</v>
      </c>
      <c r="N29" s="48">
        <f t="shared" si="4"/>
        <v>8737640.6600000001</v>
      </c>
      <c r="O29" s="25">
        <v>1</v>
      </c>
      <c r="P29" s="26">
        <f t="shared" si="5"/>
        <v>0.11651767614564761</v>
      </c>
    </row>
    <row r="30" spans="1:16" s="53" customFormat="1" x14ac:dyDescent="0.2">
      <c r="A30" s="49"/>
      <c r="B30" s="50"/>
      <c r="C30" s="69" t="s">
        <v>58</v>
      </c>
      <c r="D30" s="70"/>
      <c r="E30" s="51">
        <v>0</v>
      </c>
      <c r="F30" s="51">
        <v>0</v>
      </c>
      <c r="G30" s="51">
        <v>0</v>
      </c>
      <c r="H30" s="52">
        <f t="shared" ref="H30:N30" si="6">SUM(H13:H29)</f>
        <v>20631070.600000005</v>
      </c>
      <c r="I30" s="52">
        <f t="shared" si="6"/>
        <v>78249655.159999996</v>
      </c>
      <c r="J30" s="52">
        <f t="shared" si="6"/>
        <v>98880725.75999999</v>
      </c>
      <c r="K30" s="52">
        <f t="shared" si="6"/>
        <v>11408651.239999998</v>
      </c>
      <c r="L30" s="52">
        <f t="shared" si="6"/>
        <v>9577019.5299999993</v>
      </c>
      <c r="M30" s="52">
        <f t="shared" si="6"/>
        <v>28369987.34</v>
      </c>
      <c r="N30" s="52">
        <f t="shared" si="6"/>
        <v>70510738.420000002</v>
      </c>
      <c r="O30" s="71"/>
      <c r="P30" s="72"/>
    </row>
    <row r="31" spans="1:16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6" x14ac:dyDescent="0.2">
      <c r="B32" s="54" t="s">
        <v>59</v>
      </c>
      <c r="G32" s="1"/>
      <c r="H32" s="1"/>
      <c r="I32" s="1"/>
      <c r="J32" s="1"/>
      <c r="K32" s="1"/>
      <c r="L32" s="1"/>
      <c r="M32" s="1"/>
      <c r="N32" s="1"/>
    </row>
    <row r="35" spans="3:15" x14ac:dyDescent="0.2">
      <c r="C35" s="55"/>
      <c r="D35" s="55"/>
      <c r="E35" s="55"/>
      <c r="F35" s="55"/>
      <c r="G35" s="55"/>
      <c r="H35" s="55"/>
      <c r="I35" s="55"/>
      <c r="J35" s="55"/>
      <c r="K35" s="56"/>
      <c r="L35" s="56"/>
      <c r="M35" s="56"/>
      <c r="N35" s="55"/>
      <c r="O35" s="57"/>
    </row>
    <row r="36" spans="3:15" ht="12.75" customHeight="1" x14ac:dyDescent="0.2">
      <c r="C36" s="55"/>
      <c r="D36" s="58"/>
      <c r="E36" s="59"/>
      <c r="F36" s="59"/>
      <c r="G36" s="58"/>
      <c r="H36" s="57"/>
      <c r="I36" s="57"/>
      <c r="J36" s="57"/>
      <c r="K36" s="57"/>
      <c r="L36" s="60"/>
      <c r="M36" s="57"/>
      <c r="N36" s="57"/>
      <c r="O36" s="57"/>
    </row>
    <row r="37" spans="3:15" ht="12.75" customHeight="1" x14ac:dyDescent="0.2">
      <c r="C37" s="55"/>
      <c r="D37" s="61"/>
      <c r="E37" s="61"/>
      <c r="F37" s="61"/>
      <c r="G37" s="58"/>
      <c r="H37" s="55"/>
      <c r="I37" s="57"/>
      <c r="J37" s="57"/>
      <c r="K37" s="57"/>
      <c r="L37" s="60"/>
      <c r="M37" s="57"/>
      <c r="N37" s="57"/>
      <c r="O37" s="57"/>
    </row>
    <row r="38" spans="3:15" x14ac:dyDescent="0.2"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7"/>
    </row>
    <row r="39" spans="3:15" x14ac:dyDescent="0.2"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7"/>
    </row>
    <row r="40" spans="3:15" x14ac:dyDescent="0.2"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7"/>
    </row>
  </sheetData>
  <mergeCells count="14">
    <mergeCell ref="B7:D9"/>
    <mergeCell ref="E7:E9"/>
    <mergeCell ref="G7:G9"/>
    <mergeCell ref="H7:M7"/>
    <mergeCell ref="N7:N8"/>
    <mergeCell ref="B3:P3"/>
    <mergeCell ref="B1:P2"/>
    <mergeCell ref="D37:F37"/>
    <mergeCell ref="O7:P7"/>
    <mergeCell ref="B10:D10"/>
    <mergeCell ref="C11:D11"/>
    <mergeCell ref="C14:D14"/>
    <mergeCell ref="C30:D30"/>
    <mergeCell ref="O30:P30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O7"/>
  </dataValidations>
  <pageMargins left="0.23622047244094491" right="0.70866141732283472" top="0.43307086614173229" bottom="0.74803149606299213" header="0.31496062992125984" footer="0.31496062992125984"/>
  <pageSetup scale="57" fitToHeight="0" orientation="landscape" horizontalDpi="4294967294" verticalDpi="4294967294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2019-04-11T13:26:43Z</cp:lastPrinted>
  <dcterms:created xsi:type="dcterms:W3CDTF">2019-04-10T16:42:22Z</dcterms:created>
  <dcterms:modified xsi:type="dcterms:W3CDTF">2019-04-11T13:26:51Z</dcterms:modified>
</cp:coreProperties>
</file>